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date1904="1" checkCompatibility="1"/>
  <mc:AlternateContent xmlns:mc="http://schemas.openxmlformats.org/markup-compatibility/2006">
    <mc:Choice Requires="x15">
      <x15ac:absPath xmlns:x15ac="http://schemas.microsoft.com/office/spreadsheetml/2010/11/ac" url="/Users/kleisa/Desktop/SANDRA/Panache/Agrarbericht/Agrarbericht_2019/Reinzeichnung_Panache/2019_Politik/Einleitung/"/>
    </mc:Choice>
  </mc:AlternateContent>
  <bookViews>
    <workbookView xWindow="0" yWindow="440" windowWidth="28740" windowHeight="26960" tabRatio="500"/>
  </bookViews>
  <sheets>
    <sheet name="Tab52"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28" i="1" l="1"/>
  <c r="H28" i="1"/>
  <c r="H21" i="1"/>
  <c r="I24" i="1"/>
  <c r="I25" i="1"/>
  <c r="I21" i="1"/>
  <c r="I31" i="1"/>
  <c r="I9" i="1"/>
  <c r="I29" i="1"/>
  <c r="I17" i="1"/>
  <c r="I12" i="1"/>
  <c r="I6" i="1"/>
  <c r="I5" i="1"/>
  <c r="I4" i="1"/>
  <c r="H6" i="1"/>
  <c r="H12" i="1"/>
  <c r="H17" i="1"/>
  <c r="H29" i="1"/>
  <c r="H5" i="1"/>
  <c r="H4" i="1"/>
  <c r="G12" i="1"/>
  <c r="G31" i="1"/>
  <c r="G21" i="1"/>
  <c r="G6" i="1"/>
  <c r="G29" i="1"/>
  <c r="G17" i="1"/>
  <c r="G5" i="1"/>
  <c r="G4" i="1"/>
  <c r="F18" i="1"/>
  <c r="F17" i="1"/>
  <c r="F21" i="1"/>
  <c r="F6" i="1"/>
  <c r="F12" i="1"/>
  <c r="F5" i="1"/>
  <c r="F29" i="1"/>
</calcChain>
</file>

<file path=xl/sharedStrings.xml><?xml version="1.0" encoding="utf-8"?>
<sst xmlns="http://schemas.openxmlformats.org/spreadsheetml/2006/main" count="34" uniqueCount="34">
  <si>
    <t>Anmerkung: Mit der Einführung des Neuen Rechnungsmodells (NRM) im Jahr 2007 erfolgte ein Systemwechsel in der Rechnungslegung des Bundes. Aufgrund dieses Strukturbruchs sind Vorjahresvergleiche nicht mehr möglich.</t>
    <phoneticPr fontId="3" type="noConversion"/>
  </si>
  <si>
    <t>Quellen: Staatsrechnung, BLW</t>
  </si>
  <si>
    <t>Ausgaben des Bundes für Landwirtschaft und Ernährung, in 1 000 Fr.</t>
    <phoneticPr fontId="3" type="noConversion"/>
  </si>
  <si>
    <t>Ausgabenbereich</t>
  </si>
  <si>
    <t>Aufgabengebiet Landwirtschaft und Ernährung</t>
  </si>
  <si>
    <t>Innerhalb Zahlungsrahmen</t>
  </si>
  <si>
    <t>Grundlagenverbesserung &amp; Soziale Begleitmassnahmen</t>
  </si>
  <si>
    <t>Strukturverbesserungen</t>
  </si>
  <si>
    <t>Investitionskredite</t>
  </si>
  <si>
    <t>Betriebshilfe</t>
  </si>
  <si>
    <t>Tierzucht und genetische Ressourcen</t>
  </si>
  <si>
    <t>Produktion und Absatz</t>
  </si>
  <si>
    <t>Qualtitäts- und Absatzförderung</t>
  </si>
  <si>
    <t>Pflanzenbau</t>
  </si>
  <si>
    <t>Direktzahlungen</t>
  </si>
  <si>
    <t>Direktzahlungen Landwirtschaft</t>
  </si>
  <si>
    <t>Allgemeine Direktzahlungen</t>
  </si>
  <si>
    <t>Ökologische Direktzahlungen</t>
  </si>
  <si>
    <t>Ausserhalb Zahlungsrahmen</t>
  </si>
  <si>
    <t>Verwaltung</t>
  </si>
  <si>
    <t>Pflanzenschutz</t>
  </si>
  <si>
    <t>Gestüt (Agroscope)</t>
  </si>
  <si>
    <t>Landwirtschaftliche Verarbeitungsprodukte (EZV)</t>
  </si>
  <si>
    <t>Familienzulagen in der Landwirtschaft (BSV)</t>
  </si>
  <si>
    <t>Ausgaben ausserhalb der Landwirtschaft</t>
  </si>
  <si>
    <t>Forschung und Entwicklung Landwirtschaft</t>
  </si>
  <si>
    <t>Tiergesundheit</t>
  </si>
  <si>
    <t>FAO</t>
  </si>
  <si>
    <r>
      <t>Milchwirtschaft</t>
    </r>
    <r>
      <rPr>
        <vertAlign val="superscript"/>
        <sz val="8"/>
        <rFont val="Calibri"/>
        <family val="2"/>
      </rPr>
      <t>1)</t>
    </r>
  </si>
  <si>
    <r>
      <t>Viehwirtschaft</t>
    </r>
    <r>
      <rPr>
        <vertAlign val="superscript"/>
        <sz val="8"/>
        <rFont val="Calibri"/>
        <family val="2"/>
      </rPr>
      <t>1)</t>
    </r>
  </si>
  <si>
    <r>
      <t>1)</t>
    </r>
    <r>
      <rPr>
        <sz val="7"/>
        <rFont val="Calibri"/>
      </rPr>
      <t xml:space="preserve"> Ab 2018 werden die Ausgaben für die Administration der Milchpreisstützung und die Entschädigung an private Organisationen Schlachtvieh und Fleisch im Globalbudget des BLW (Verwaltung) aufgeführt, und sie sind nicht mehr im Zahlungsrahmen Produktion und Absatz enthalten. </t>
    </r>
  </si>
  <si>
    <t>Rückerstattungen von Subventionen</t>
  </si>
  <si>
    <t>Landwirtschaftliches Beratungswesen</t>
  </si>
  <si>
    <t>Vollzug und Kontrolle (Agroscope)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</si>
</sst>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0"/>
    <numFmt numFmtId="165" formatCode="###,000"/>
    <numFmt numFmtId="166" formatCode="#,##0.00_ ;\-#,##0.00\ "/>
  </numFmts>
  <fonts count="27" x14ac:knownFonts="1">
    <font>
      <sz val="10"/>
      <name val="Verdana"/>
    </font>
    <font>
      <sz val="11"/>
      <color theme="1"/>
      <name val="Arial"/>
      <family val="2"/>
    </font>
    <font>
      <sz val="11"/>
      <color theme="1"/>
      <name val="Arial"/>
      <family val="2"/>
    </font>
    <font>
      <sz val="8"/>
      <name val="Verdana"/>
    </font>
    <font>
      <sz val="10"/>
      <name val="Calibri"/>
    </font>
    <font>
      <b/>
      <sz val="8"/>
      <name val="Calibri"/>
    </font>
    <font>
      <sz val="8"/>
      <name val="Calibri"/>
    </font>
    <font>
      <b/>
      <sz val="9.5"/>
      <name val="Calibri"/>
    </font>
    <font>
      <sz val="7"/>
      <name val="Calibri"/>
    </font>
    <font>
      <sz val="10"/>
      <name val="Arial"/>
    </font>
    <font>
      <sz val="8"/>
      <name val="Helv"/>
    </font>
    <font>
      <sz val="10"/>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10"/>
      <color indexed="8"/>
      <name val="Arial"/>
    </font>
    <font>
      <sz val="19"/>
      <color indexed="48"/>
      <name val="Arial"/>
    </font>
    <font>
      <sz val="10"/>
      <color theme="1"/>
      <name val="Arial"/>
      <family val="2"/>
    </font>
    <font>
      <b/>
      <sz val="10"/>
      <color rgb="FF000000"/>
      <name val="Arial"/>
      <family val="2"/>
    </font>
    <font>
      <sz val="10"/>
      <color rgb="FF000000"/>
      <name val="Arial"/>
      <family val="2"/>
    </font>
    <font>
      <vertAlign val="superscript"/>
      <sz val="8"/>
      <name val="Calibri"/>
      <family val="2"/>
    </font>
    <font>
      <sz val="8"/>
      <name val="Calibri"/>
      <family val="2"/>
    </font>
    <font>
      <vertAlign val="superscript"/>
      <sz val="7"/>
      <name val="Calibri"/>
      <family val="2"/>
    </font>
  </fonts>
  <fills count="25">
    <fill>
      <patternFill patternType="none"/>
    </fill>
    <fill>
      <patternFill patternType="gray125"/>
    </fill>
    <fill>
      <patternFill patternType="solid">
        <fgColor indexed="8"/>
        <bgColor indexed="64"/>
      </patternFill>
    </fill>
    <fill>
      <patternFill patternType="solid">
        <fgColor indexed="60"/>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rgb="FFFFFFFF"/>
        <bgColor rgb="FF000000"/>
      </patternFill>
    </fill>
  </fills>
  <borders count="7">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right/>
      <top style="thin">
        <color theme="0" tint="-0.14996795556505021"/>
      </top>
      <bottom style="thin">
        <color theme="0" tint="-0.14996795556505021"/>
      </bottom>
      <diagonal/>
    </border>
  </borders>
  <cellStyleXfs count="70">
    <xf numFmtId="0" fontId="0" fillId="0" borderId="0"/>
    <xf numFmtId="0" fontId="9" fillId="0" borderId="0"/>
    <xf numFmtId="0" fontId="10" fillId="0" borderId="0"/>
    <xf numFmtId="0" fontId="11" fillId="0" borderId="0"/>
    <xf numFmtId="4" fontId="12" fillId="4" borderId="0" applyNumberFormat="0" applyProtection="0">
      <alignment horizontal="left" vertical="center" indent="1"/>
    </xf>
    <xf numFmtId="4" fontId="13" fillId="5" borderId="0" applyNumberFormat="0" applyProtection="0">
      <alignment horizontal="left" vertical="center" indent="1"/>
    </xf>
    <xf numFmtId="4" fontId="14" fillId="6" borderId="0" applyNumberFormat="0" applyProtection="0">
      <alignment horizontal="left" vertical="center" indent="1"/>
    </xf>
    <xf numFmtId="4" fontId="13" fillId="7" borderId="4" applyNumberFormat="0" applyProtection="0">
      <alignment horizontal="left" vertical="center" indent="1"/>
    </xf>
    <xf numFmtId="4" fontId="14" fillId="5" borderId="0" applyNumberFormat="0" applyProtection="0">
      <alignment horizontal="left" vertical="center" indent="1"/>
    </xf>
    <xf numFmtId="4" fontId="14" fillId="6" borderId="0" applyNumberFormat="0" applyProtection="0">
      <alignment horizontal="left" vertical="center" indent="1"/>
    </xf>
    <xf numFmtId="0" fontId="14" fillId="5" borderId="5" applyNumberFormat="0" applyProtection="0">
      <alignment horizontal="left" vertical="top" indent="1"/>
    </xf>
    <xf numFmtId="4" fontId="14" fillId="8" borderId="5" applyNumberFormat="0" applyProtection="0">
      <alignment horizontal="right" vertical="center"/>
    </xf>
    <xf numFmtId="0" fontId="11" fillId="9" borderId="5" applyNumberFormat="0" applyProtection="0">
      <alignment horizontal="left" vertical="center" indent="1"/>
    </xf>
    <xf numFmtId="4" fontId="14" fillId="8" borderId="5" applyNumberFormat="0" applyProtection="0">
      <alignment horizontal="left" vertical="center" indent="1"/>
    </xf>
    <xf numFmtId="4" fontId="13" fillId="10" borderId="5" applyNumberFormat="0" applyProtection="0">
      <alignment vertical="center"/>
    </xf>
    <xf numFmtId="0" fontId="11" fillId="5" borderId="5" applyNumberFormat="0" applyProtection="0">
      <alignment horizontal="left" vertical="center" indent="1"/>
    </xf>
    <xf numFmtId="0" fontId="11" fillId="11" borderId="5" applyNumberFormat="0" applyProtection="0">
      <alignment horizontal="left" vertical="center" indent="1"/>
    </xf>
    <xf numFmtId="0" fontId="11" fillId="12" borderId="5" applyNumberFormat="0" applyProtection="0">
      <alignment horizontal="left" vertical="center" indent="1"/>
    </xf>
    <xf numFmtId="4" fontId="14" fillId="6" borderId="5" applyNumberFormat="0" applyProtection="0">
      <alignment horizontal="right" vertical="center"/>
    </xf>
    <xf numFmtId="4" fontId="15" fillId="13" borderId="5" applyNumberFormat="0" applyProtection="0">
      <alignment vertical="center"/>
    </xf>
    <xf numFmtId="4" fontId="13" fillId="13" borderId="5" applyNumberFormat="0" applyProtection="0">
      <alignment horizontal="left" vertical="center" indent="1"/>
    </xf>
    <xf numFmtId="0" fontId="13" fillId="13" borderId="5" applyNumberFormat="0" applyProtection="0">
      <alignment horizontal="left" vertical="top" indent="1"/>
    </xf>
    <xf numFmtId="4" fontId="14" fillId="14" borderId="5" applyNumberFormat="0" applyProtection="0">
      <alignment horizontal="right" vertical="center"/>
    </xf>
    <xf numFmtId="4" fontId="14" fillId="15" borderId="5" applyNumberFormat="0" applyProtection="0">
      <alignment horizontal="right" vertical="center"/>
    </xf>
    <xf numFmtId="4" fontId="14" fillId="16" borderId="5" applyNumberFormat="0" applyProtection="0">
      <alignment horizontal="right" vertical="center"/>
    </xf>
    <xf numFmtId="4" fontId="14" fillId="17" borderId="5" applyNumberFormat="0" applyProtection="0">
      <alignment horizontal="right" vertical="center"/>
    </xf>
    <xf numFmtId="4" fontId="14" fillId="18" borderId="5" applyNumberFormat="0" applyProtection="0">
      <alignment horizontal="right" vertical="center"/>
    </xf>
    <xf numFmtId="4" fontId="14" fillId="19" borderId="5" applyNumberFormat="0" applyProtection="0">
      <alignment horizontal="right" vertical="center"/>
    </xf>
    <xf numFmtId="4" fontId="14" fillId="20" borderId="5" applyNumberFormat="0" applyProtection="0">
      <alignment horizontal="right" vertical="center"/>
    </xf>
    <xf numFmtId="4" fontId="14" fillId="21" borderId="5" applyNumberFormat="0" applyProtection="0">
      <alignment horizontal="right" vertical="center"/>
    </xf>
    <xf numFmtId="4" fontId="14" fillId="22" borderId="5" applyNumberFormat="0" applyProtection="0">
      <alignment horizontal="right" vertical="center"/>
    </xf>
    <xf numFmtId="4" fontId="16" fillId="9" borderId="0" applyNumberFormat="0" applyProtection="0">
      <alignment horizontal="left" vertical="center" indent="1"/>
    </xf>
    <xf numFmtId="0" fontId="11" fillId="9" borderId="5" applyNumberFormat="0" applyProtection="0">
      <alignment horizontal="left" vertical="top" indent="1"/>
    </xf>
    <xf numFmtId="0" fontId="11" fillId="5" borderId="5" applyNumberFormat="0" applyProtection="0">
      <alignment horizontal="left" vertical="top" indent="1"/>
    </xf>
    <xf numFmtId="0" fontId="11" fillId="11" borderId="5" applyNumberFormat="0" applyProtection="0">
      <alignment horizontal="left" vertical="top" indent="1"/>
    </xf>
    <xf numFmtId="0" fontId="11" fillId="12" borderId="5" applyNumberFormat="0" applyProtection="0">
      <alignment horizontal="left" vertical="top" indent="1"/>
    </xf>
    <xf numFmtId="4" fontId="14" fillId="23" borderId="5" applyNumberFormat="0" applyProtection="0">
      <alignment vertical="center"/>
    </xf>
    <xf numFmtId="4" fontId="17" fillId="23" borderId="5" applyNumberFormat="0" applyProtection="0">
      <alignment vertical="center"/>
    </xf>
    <xf numFmtId="4" fontId="14" fillId="23" borderId="5" applyNumberFormat="0" applyProtection="0">
      <alignment horizontal="left" vertical="center" indent="1"/>
    </xf>
    <xf numFmtId="0" fontId="14" fillId="23" borderId="5" applyNumberFormat="0" applyProtection="0">
      <alignment horizontal="left" vertical="top" indent="1"/>
    </xf>
    <xf numFmtId="4" fontId="17" fillId="6" borderId="5" applyNumberFormat="0" applyProtection="0">
      <alignment horizontal="right" vertical="center"/>
    </xf>
    <xf numFmtId="4" fontId="18" fillId="6" borderId="5" applyNumberFormat="0" applyProtection="0">
      <alignment horizontal="right" vertical="center"/>
    </xf>
    <xf numFmtId="4" fontId="12" fillId="4" borderId="0" applyNumberFormat="0" applyProtection="0">
      <alignment horizontal="left" vertical="center" indent="1"/>
    </xf>
    <xf numFmtId="4" fontId="14" fillId="5" borderId="0" applyNumberFormat="0" applyProtection="0">
      <alignment horizontal="left" vertical="center" indent="1"/>
    </xf>
    <xf numFmtId="4" fontId="14" fillId="6" borderId="0" applyNumberFormat="0" applyProtection="0">
      <alignment horizontal="left" vertical="center" indent="1"/>
    </xf>
    <xf numFmtId="0" fontId="11" fillId="9" borderId="5" applyNumberFormat="0" applyProtection="0">
      <alignment horizontal="left" vertical="center" indent="1"/>
    </xf>
    <xf numFmtId="0" fontId="11" fillId="5" borderId="5" applyNumberFormat="0" applyProtection="0">
      <alignment horizontal="left" vertical="center" indent="1"/>
    </xf>
    <xf numFmtId="0" fontId="11" fillId="11" borderId="5" applyNumberFormat="0" applyProtection="0">
      <alignment horizontal="left" vertical="center" indent="1"/>
    </xf>
    <xf numFmtId="0" fontId="11" fillId="12" borderId="5" applyNumberFormat="0" applyProtection="0">
      <alignment horizontal="left" vertical="center" indent="1"/>
    </xf>
    <xf numFmtId="0" fontId="9" fillId="12" borderId="5" applyNumberFormat="0" applyProtection="0">
      <alignment horizontal="left" vertical="center" indent="1"/>
    </xf>
    <xf numFmtId="0" fontId="9" fillId="11" borderId="5" applyNumberFormat="0" applyProtection="0">
      <alignment horizontal="left" vertical="center" indent="1"/>
    </xf>
    <xf numFmtId="0" fontId="9" fillId="5" borderId="5" applyNumberFormat="0" applyProtection="0">
      <alignment horizontal="left" vertical="center" indent="1"/>
    </xf>
    <xf numFmtId="0" fontId="9" fillId="9" borderId="5" applyNumberFormat="0" applyProtection="0">
      <alignment horizontal="left" vertical="center" indent="1"/>
    </xf>
    <xf numFmtId="4" fontId="19" fillId="6" borderId="0" applyNumberFormat="0" applyProtection="0">
      <alignment horizontal="left" vertical="center" indent="1"/>
    </xf>
    <xf numFmtId="4" fontId="19" fillId="5" borderId="0" applyNumberFormat="0" applyProtection="0">
      <alignment horizontal="left" vertical="center" indent="1"/>
    </xf>
    <xf numFmtId="4" fontId="20" fillId="4" borderId="0" applyNumberFormat="0" applyProtection="0">
      <alignment horizontal="left" vertical="center" indent="1"/>
    </xf>
    <xf numFmtId="0" fontId="9" fillId="9" borderId="5" applyNumberFormat="0" applyProtection="0">
      <alignment horizontal="left" vertical="top" indent="1"/>
    </xf>
    <xf numFmtId="0" fontId="9" fillId="5" borderId="5" applyNumberFormat="0" applyProtection="0">
      <alignment horizontal="left" vertical="top" indent="1"/>
    </xf>
    <xf numFmtId="0" fontId="11" fillId="0" borderId="0"/>
    <xf numFmtId="0" fontId="2" fillId="0" borderId="0"/>
    <xf numFmtId="0" fontId="1" fillId="0" borderId="0"/>
    <xf numFmtId="0" fontId="1" fillId="0" borderId="0"/>
    <xf numFmtId="0" fontId="1" fillId="0" borderId="0"/>
    <xf numFmtId="0" fontId="22" fillId="24" borderId="6" applyNumberFormat="0" applyFill="0" applyAlignment="0" applyProtection="0">
      <alignment horizontal="left" vertical="center" indent="1"/>
    </xf>
    <xf numFmtId="165" fontId="22" fillId="0" borderId="6" applyNumberFormat="0" applyProtection="0">
      <alignment horizontal="right" vertical="top" wrapText="1"/>
    </xf>
    <xf numFmtId="0" fontId="23" fillId="0" borderId="6" applyNumberFormat="0" applyAlignment="0" applyProtection="0">
      <alignment horizontal="left" vertical="center" indent="1"/>
    </xf>
    <xf numFmtId="166" fontId="21" fillId="0" borderId="6" applyNumberFormat="0">
      <alignment horizontal="right" vertical="center"/>
    </xf>
    <xf numFmtId="0" fontId="23" fillId="0" borderId="6" applyNumberFormat="0" applyAlignment="0" applyProtection="0">
      <alignment horizontal="left" vertical="center" indent="1"/>
    </xf>
    <xf numFmtId="0" fontId="22" fillId="0" borderId="6" applyNumberFormat="0" applyAlignment="0" applyProtection="0">
      <alignment horizontal="left" vertical="center" indent="1"/>
    </xf>
    <xf numFmtId="0" fontId="22" fillId="0" borderId="6" applyNumberFormat="0" applyAlignment="0" applyProtection="0">
      <alignment horizontal="left" vertical="center" indent="1"/>
    </xf>
  </cellStyleXfs>
  <cellXfs count="28">
    <xf numFmtId="0" fontId="0" fillId="0" borderId="0" xfId="0"/>
    <xf numFmtId="0" fontId="4"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right" vertical="center"/>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3" xfId="0" applyFont="1" applyFill="1" applyBorder="1" applyAlignment="1">
      <alignment vertical="center"/>
    </xf>
    <xf numFmtId="164" fontId="5" fillId="2" borderId="2"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4" fontId="6" fillId="0" borderId="0" xfId="0" applyNumberFormat="1" applyFont="1" applyFill="1" applyBorder="1" applyAlignment="1">
      <alignment vertical="center"/>
    </xf>
    <xf numFmtId="164" fontId="5" fillId="2" borderId="3" xfId="0" applyNumberFormat="1" applyFont="1" applyFill="1" applyBorder="1" applyAlignment="1">
      <alignment horizontal="right" vertical="center"/>
    </xf>
    <xf numFmtId="164" fontId="4" fillId="0" borderId="0" xfId="0" applyNumberFormat="1" applyFont="1" applyFill="1" applyBorder="1" applyAlignment="1">
      <alignment vertical="center"/>
    </xf>
    <xf numFmtId="49" fontId="5" fillId="2" borderId="1" xfId="0" applyNumberFormat="1" applyFont="1" applyFill="1" applyBorder="1" applyAlignment="1">
      <alignment horizontal="right" vertical="center"/>
    </xf>
    <xf numFmtId="0" fontId="5" fillId="2" borderId="0" xfId="0" applyFont="1" applyFill="1" applyBorder="1" applyAlignment="1">
      <alignment vertical="center"/>
    </xf>
    <xf numFmtId="164" fontId="5" fillId="2" borderId="0" xfId="0" applyNumberFormat="1" applyFont="1" applyFill="1" applyBorder="1" applyAlignment="1">
      <alignment horizontal="right" vertical="center"/>
    </xf>
    <xf numFmtId="0" fontId="6" fillId="3" borderId="0" xfId="0" applyFont="1" applyFill="1" applyBorder="1" applyAlignment="1">
      <alignment vertical="center"/>
    </xf>
    <xf numFmtId="164" fontId="6" fillId="3" borderId="0" xfId="0" applyNumberFormat="1" applyFont="1" applyFill="1" applyBorder="1" applyAlignment="1">
      <alignment horizontal="right" vertical="center"/>
    </xf>
    <xf numFmtId="0" fontId="6" fillId="0" borderId="2" xfId="0" applyFont="1" applyFill="1" applyBorder="1" applyAlignment="1">
      <alignment vertical="center"/>
    </xf>
    <xf numFmtId="164" fontId="6" fillId="0" borderId="2" xfId="0" applyNumberFormat="1" applyFont="1" applyFill="1" applyBorder="1" applyAlignment="1">
      <alignment horizontal="right" vertical="center"/>
    </xf>
    <xf numFmtId="0" fontId="25" fillId="0" borderId="0" xfId="0" applyFont="1" applyFill="1" applyBorder="1" applyAlignment="1">
      <alignment vertical="center"/>
    </xf>
    <xf numFmtId="1" fontId="6" fillId="0" borderId="0" xfId="0" applyNumberFormat="1" applyFont="1" applyFill="1" applyBorder="1" applyAlignment="1">
      <alignment horizontal="right" vertical="center"/>
    </xf>
    <xf numFmtId="164" fontId="7" fillId="0" borderId="0" xfId="0" applyNumberFormat="1" applyFont="1" applyFill="1" applyBorder="1" applyAlignment="1">
      <alignment vertical="center"/>
    </xf>
    <xf numFmtId="164" fontId="0" fillId="0" borderId="0" xfId="0" applyNumberFormat="1" applyAlignment="1">
      <alignment vertical="center"/>
    </xf>
    <xf numFmtId="0" fontId="8" fillId="0" borderId="0" xfId="0" applyFont="1" applyFill="1" applyBorder="1" applyAlignment="1">
      <alignment vertical="center" wrapText="1"/>
    </xf>
    <xf numFmtId="0" fontId="0" fillId="0" borderId="0" xfId="0" applyAlignment="1">
      <alignment vertical="center" wrapText="1"/>
    </xf>
    <xf numFmtId="0" fontId="26" fillId="0" borderId="0" xfId="0" applyFont="1" applyFill="1" applyBorder="1" applyAlignment="1">
      <alignment horizontal="left" vertical="center" wrapText="1"/>
    </xf>
  </cellXfs>
  <cellStyles count="70">
    <cellStyle name="Normal_Bz2002t33_haupt" xfId="2"/>
    <cellStyle name="SAPBEXaggData" xfId="14"/>
    <cellStyle name="SAPBEXaggDataEmph" xfId="19"/>
    <cellStyle name="SAPBEXaggItem" xfId="20"/>
    <cellStyle name="SAPBEXaggItemX" xfId="21"/>
    <cellStyle name="SAPBEXchaText" xfId="5"/>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7"/>
    <cellStyle name="SAPBEXfilterItem" xfId="6"/>
    <cellStyle name="SAPBEXfilterText" xfId="31"/>
    <cellStyle name="SAPBEXformats" xfId="11"/>
    <cellStyle name="SAPBEXheaderItem" xfId="9"/>
    <cellStyle name="SAPBEXheaderItem 2" xfId="44"/>
    <cellStyle name="SAPBEXheaderItem 3" xfId="53"/>
    <cellStyle name="SAPBEXheaderText" xfId="8"/>
    <cellStyle name="SAPBEXheaderText 2" xfId="43"/>
    <cellStyle name="SAPBEXheaderText 3" xfId="54"/>
    <cellStyle name="SAPBEXHLevel0" xfId="12"/>
    <cellStyle name="SAPBEXHLevel0 2" xfId="45"/>
    <cellStyle name="SAPBEXHLevel0 3" xfId="52"/>
    <cellStyle name="SAPBEXHLevel0X" xfId="32"/>
    <cellStyle name="SAPBEXHLevel0X 2" xfId="56"/>
    <cellStyle name="SAPBEXHLevel1" xfId="15"/>
    <cellStyle name="SAPBEXHLevel1 2" xfId="46"/>
    <cellStyle name="SAPBEXHLevel1 3" xfId="51"/>
    <cellStyle name="SAPBEXHLevel1X" xfId="33"/>
    <cellStyle name="SAPBEXHLevel1X 2" xfId="57"/>
    <cellStyle name="SAPBEXHLevel2" xfId="16"/>
    <cellStyle name="SAPBEXHLevel2 2" xfId="47"/>
    <cellStyle name="SAPBEXHLevel2 3" xfId="50"/>
    <cellStyle name="SAPBEXHLevel2X" xfId="34"/>
    <cellStyle name="SAPBEXHLevel3" xfId="17"/>
    <cellStyle name="SAPBEXHLevel3 2" xfId="48"/>
    <cellStyle name="SAPBEXHLevel3 3" xfId="49"/>
    <cellStyle name="SAPBEXHLevel3X" xfId="35"/>
    <cellStyle name="SAPBEXresData" xfId="36"/>
    <cellStyle name="SAPBEXresDataEmph" xfId="37"/>
    <cellStyle name="SAPBEXresItem" xfId="38"/>
    <cellStyle name="SAPBEXresItemX" xfId="39"/>
    <cellStyle name="SAPBEXstdData" xfId="18"/>
    <cellStyle name="SAPBEXstdDataEmph" xfId="40"/>
    <cellStyle name="SAPBEXstdItem" xfId="13"/>
    <cellStyle name="SAPBEXstdItemX" xfId="10"/>
    <cellStyle name="SAPBEXtitle" xfId="4"/>
    <cellStyle name="SAPBEXtitle 2" xfId="42"/>
    <cellStyle name="SAPBEXtitle 3" xfId="55"/>
    <cellStyle name="SAPBEXundefined" xfId="41"/>
    <cellStyle name="SAPDataCell" xfId="66"/>
    <cellStyle name="SAPDimensionCell" xfId="63"/>
    <cellStyle name="SAPHierarchyCell1" xfId="68"/>
    <cellStyle name="SAPHierarchyCell2" xfId="69"/>
    <cellStyle name="SAPHierarchyCell3" xfId="65"/>
    <cellStyle name="SAPHierarchyCell4" xfId="67"/>
    <cellStyle name="SAPMemberCellX" xfId="64"/>
    <cellStyle name="Stand." xfId="0" builtinId="0"/>
    <cellStyle name="Standard 2" xfId="3"/>
    <cellStyle name="Standard 2 2" xfId="58"/>
    <cellStyle name="Standard 3" xfId="1"/>
    <cellStyle name="Standard 3 2" xfId="59"/>
    <cellStyle name="Standard 3 3" xfId="61"/>
    <cellStyle name="Standard 3_Tab52" xfId="60"/>
    <cellStyle name="Standard 4" xfId="6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B3A5C3"/>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D5E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36"/>
  <sheetViews>
    <sheetView tabSelected="1" zoomScale="180" zoomScaleNormal="180" zoomScalePageLayoutView="180" workbookViewId="0">
      <pane xSplit="1" ySplit="3" topLeftCell="C4" activePane="bottomRight" state="frozen"/>
      <selection pane="topRight" activeCell="B1" sqref="B1"/>
      <selection pane="bottomLeft" activeCell="A4" sqref="A4"/>
      <selection pane="bottomRight" sqref="A1:J40"/>
    </sheetView>
  </sheetViews>
  <sheetFormatPr baseColWidth="10" defaultColWidth="10.6640625" defaultRowHeight="10" customHeight="1" outlineLevelRow="1" outlineLevelCol="1" x14ac:dyDescent="0.15"/>
  <cols>
    <col min="1" max="1" width="36.1640625" style="1" customWidth="1"/>
    <col min="2" max="2" width="8.1640625" style="13" hidden="1" customWidth="1" outlineLevel="1"/>
    <col min="3" max="3" width="8.1640625" style="1" customWidth="1" collapsed="1"/>
    <col min="4" max="8" width="8.1640625" style="1" customWidth="1"/>
    <col min="9" max="9" width="7.83203125" style="1" customWidth="1"/>
    <col min="10" max="10" width="3.83203125" style="1" customWidth="1"/>
    <col min="11" max="16384" width="10.6640625" style="1"/>
  </cols>
  <sheetData>
    <row r="1" spans="1:9" ht="10" customHeight="1" x14ac:dyDescent="0.15">
      <c r="A1" s="23" t="s">
        <v>2</v>
      </c>
      <c r="B1" s="24"/>
      <c r="C1" s="24"/>
      <c r="D1" s="24"/>
    </row>
    <row r="2" spans="1:9" ht="10" customHeight="1" x14ac:dyDescent="0.15">
      <c r="A2" s="4" t="s">
        <v>3</v>
      </c>
      <c r="B2" s="14">
        <v>2011</v>
      </c>
      <c r="C2" s="5">
        <v>2012</v>
      </c>
      <c r="D2" s="5">
        <v>2013</v>
      </c>
      <c r="E2" s="5">
        <v>2014</v>
      </c>
      <c r="F2" s="5">
        <v>2015</v>
      </c>
      <c r="G2" s="5">
        <v>2016</v>
      </c>
      <c r="H2" s="5">
        <v>2017</v>
      </c>
      <c r="I2" s="5">
        <v>2018</v>
      </c>
    </row>
    <row r="3" spans="1:9" ht="10" customHeight="1" x14ac:dyDescent="0.15">
      <c r="A3" s="6"/>
      <c r="B3" s="9"/>
      <c r="C3" s="7"/>
      <c r="D3" s="7"/>
      <c r="E3" s="7"/>
      <c r="F3" s="7"/>
      <c r="G3" s="7"/>
      <c r="H3" s="7"/>
      <c r="I3" s="7"/>
    </row>
    <row r="4" spans="1:9" ht="10" customHeight="1" x14ac:dyDescent="0.15">
      <c r="A4" s="8" t="s">
        <v>4</v>
      </c>
      <c r="B4" s="12">
        <v>3663016.0427399999</v>
      </c>
      <c r="C4" s="12">
        <v>3711112.4581899997</v>
      </c>
      <c r="D4" s="12">
        <v>3705974.3066000007</v>
      </c>
      <c r="E4" s="12">
        <v>3692510.3857899997</v>
      </c>
      <c r="F4" s="12">
        <v>3667266.8679999998</v>
      </c>
      <c r="G4" s="12">
        <f>G5+G21</f>
        <v>3659324.5869999998</v>
      </c>
      <c r="H4" s="12">
        <f>H5+H21</f>
        <v>3651973.54164</v>
      </c>
      <c r="I4" s="12">
        <f>I5+I21</f>
        <v>3639702.0134049999</v>
      </c>
    </row>
    <row r="5" spans="1:9" ht="10" customHeight="1" x14ac:dyDescent="0.15">
      <c r="A5" s="15" t="s">
        <v>5</v>
      </c>
      <c r="B5" s="16">
        <v>3370376.2450000001</v>
      </c>
      <c r="C5" s="16">
        <v>3441200.1269999999</v>
      </c>
      <c r="D5" s="16">
        <v>3438065.0486900005</v>
      </c>
      <c r="E5" s="16">
        <v>3429695.8211599998</v>
      </c>
      <c r="F5" s="16">
        <f>F6+F12+F17</f>
        <v>3385284</v>
      </c>
      <c r="G5" s="16">
        <f>G6+G12+G17</f>
        <v>3384246.4469999997</v>
      </c>
      <c r="H5" s="16">
        <f>H6+H12+H17</f>
        <v>3380692.57864</v>
      </c>
      <c r="I5" s="16">
        <f>I6+I12+I17</f>
        <v>3365820.4750799998</v>
      </c>
    </row>
    <row r="6" spans="1:9" ht="10" customHeight="1" x14ac:dyDescent="0.15">
      <c r="A6" s="17" t="s">
        <v>6</v>
      </c>
      <c r="B6" s="18">
        <v>134666.29199999999</v>
      </c>
      <c r="C6" s="18">
        <v>191902.45199999999</v>
      </c>
      <c r="D6" s="18">
        <v>189243.64911999999</v>
      </c>
      <c r="E6" s="18">
        <v>184090.40537000002</v>
      </c>
      <c r="F6" s="18">
        <f>SUM(F7:F11)</f>
        <v>159564</v>
      </c>
      <c r="G6" s="18">
        <f>SUM(G7:G11)</f>
        <v>148009.084</v>
      </c>
      <c r="H6" s="18">
        <f>SUM(H7:H11)</f>
        <v>136752.22663000002</v>
      </c>
      <c r="I6" s="18">
        <f>SUM(I7:I11)</f>
        <v>132445.32500000001</v>
      </c>
    </row>
    <row r="7" spans="1:9" ht="10" customHeight="1" x14ac:dyDescent="0.15">
      <c r="A7" s="2" t="s">
        <v>7</v>
      </c>
      <c r="B7" s="10">
        <v>82999.835999999996</v>
      </c>
      <c r="C7" s="10">
        <v>86999.778999999995</v>
      </c>
      <c r="D7" s="10">
        <v>87807.578999999998</v>
      </c>
      <c r="E7" s="10">
        <v>89156.861000000004</v>
      </c>
      <c r="F7" s="10">
        <v>94659</v>
      </c>
      <c r="G7" s="10">
        <v>83807.851999999999</v>
      </c>
      <c r="H7" s="10">
        <v>79667.975000000006</v>
      </c>
      <c r="I7" s="10">
        <v>82200</v>
      </c>
    </row>
    <row r="8" spans="1:9" ht="10" customHeight="1" x14ac:dyDescent="0.15">
      <c r="A8" s="2" t="s">
        <v>8</v>
      </c>
      <c r="B8" s="10">
        <v>13000</v>
      </c>
      <c r="C8" s="10">
        <v>53999.733999999997</v>
      </c>
      <c r="D8" s="10">
        <v>51000</v>
      </c>
      <c r="E8" s="10">
        <v>45132.195370000001</v>
      </c>
      <c r="F8" s="10">
        <v>15283</v>
      </c>
      <c r="G8" s="10">
        <v>13034.114</v>
      </c>
      <c r="H8" s="10">
        <v>6828.7486699999999</v>
      </c>
      <c r="I8" s="10">
        <v>938.51800000000003</v>
      </c>
    </row>
    <row r="9" spans="1:9" ht="10" customHeight="1" x14ac:dyDescent="0.15">
      <c r="A9" s="2" t="s">
        <v>9</v>
      </c>
      <c r="B9" s="10">
        <v>1020.8399999999999</v>
      </c>
      <c r="C9" s="10">
        <v>944.44100000000003</v>
      </c>
      <c r="D9" s="10">
        <v>689.45499999999993</v>
      </c>
      <c r="E9" s="10">
        <v>837.423</v>
      </c>
      <c r="F9" s="10">
        <v>203</v>
      </c>
      <c r="G9" s="10">
        <v>1090.2270000000001</v>
      </c>
      <c r="H9" s="10">
        <v>256.83425</v>
      </c>
      <c r="I9" s="22">
        <f>-42.2+41.164</f>
        <v>-1.0360000000000014</v>
      </c>
    </row>
    <row r="10" spans="1:9" ht="10" customHeight="1" x14ac:dyDescent="0.15">
      <c r="A10" s="2" t="s">
        <v>10</v>
      </c>
      <c r="B10" s="10">
        <v>37645.616000000002</v>
      </c>
      <c r="C10" s="10">
        <v>37958.499000000003</v>
      </c>
      <c r="D10" s="10">
        <v>37746.616119999999</v>
      </c>
      <c r="E10" s="10">
        <v>36973.275999999998</v>
      </c>
      <c r="F10" s="10">
        <v>37549</v>
      </c>
      <c r="G10" s="10">
        <v>38479.084000000003</v>
      </c>
      <c r="H10" s="10">
        <v>38378.777349999997</v>
      </c>
      <c r="I10" s="10">
        <v>38494.663</v>
      </c>
    </row>
    <row r="11" spans="1:9" ht="10" customHeight="1" x14ac:dyDescent="0.15">
      <c r="A11" s="2" t="s">
        <v>32</v>
      </c>
      <c r="B11" s="11"/>
      <c r="C11" s="10">
        <v>11999.999</v>
      </c>
      <c r="D11" s="10">
        <v>11999.999</v>
      </c>
      <c r="E11" s="10">
        <v>11990.65</v>
      </c>
      <c r="F11" s="10">
        <v>11870</v>
      </c>
      <c r="G11" s="10">
        <v>11597.807000000001</v>
      </c>
      <c r="H11" s="10">
        <v>11619.89136</v>
      </c>
      <c r="I11" s="10">
        <v>10813.18</v>
      </c>
    </row>
    <row r="12" spans="1:9" ht="10" customHeight="1" x14ac:dyDescent="0.15">
      <c r="A12" s="17" t="s">
        <v>11</v>
      </c>
      <c r="B12" s="18">
        <v>440805.26699999999</v>
      </c>
      <c r="C12" s="18">
        <v>440103.64500000002</v>
      </c>
      <c r="D12" s="18">
        <v>450089.09456999996</v>
      </c>
      <c r="E12" s="18">
        <v>430739.38178999996</v>
      </c>
      <c r="F12" s="18">
        <f>SUM(F13:F16)</f>
        <v>430535</v>
      </c>
      <c r="G12" s="18">
        <f>SUM(G13:G16)</f>
        <v>434461.73</v>
      </c>
      <c r="H12" s="18">
        <f>SUM(H13:H16)</f>
        <v>437552.93400000001</v>
      </c>
      <c r="I12" s="18">
        <f>SUM(I13:I16)</f>
        <v>427989.73699999996</v>
      </c>
    </row>
    <row r="13" spans="1:9" ht="10" customHeight="1" x14ac:dyDescent="0.15">
      <c r="A13" s="2" t="s">
        <v>12</v>
      </c>
      <c r="B13" s="10">
        <v>55385.286</v>
      </c>
      <c r="C13" s="10">
        <v>55899.561999999998</v>
      </c>
      <c r="D13" s="10">
        <v>56365.53757</v>
      </c>
      <c r="E13" s="10">
        <v>59736.044349999996</v>
      </c>
      <c r="F13" s="10">
        <v>60797</v>
      </c>
      <c r="G13" s="10">
        <v>62246.12</v>
      </c>
      <c r="H13" s="10">
        <v>64817</v>
      </c>
      <c r="I13" s="10">
        <v>64983.065000000002</v>
      </c>
    </row>
    <row r="14" spans="1:9" ht="10" customHeight="1" x14ac:dyDescent="0.15">
      <c r="A14" s="21" t="s">
        <v>28</v>
      </c>
      <c r="B14" s="10">
        <v>295310.72499999998</v>
      </c>
      <c r="C14" s="10">
        <v>300737.68099999998</v>
      </c>
      <c r="D14" s="10">
        <v>301328.94400000002</v>
      </c>
      <c r="E14" s="10">
        <v>295529.6311</v>
      </c>
      <c r="F14" s="10">
        <v>295436</v>
      </c>
      <c r="G14" s="10">
        <v>295491.68</v>
      </c>
      <c r="H14" s="10">
        <v>296273.24200000003</v>
      </c>
      <c r="I14" s="10">
        <v>292990.12099999998</v>
      </c>
    </row>
    <row r="15" spans="1:9" ht="10" customHeight="1" x14ac:dyDescent="0.15">
      <c r="A15" s="21" t="s">
        <v>29</v>
      </c>
      <c r="B15" s="10">
        <v>12423.380999999999</v>
      </c>
      <c r="C15" s="10">
        <v>11489.965</v>
      </c>
      <c r="D15" s="10">
        <v>11846.057000000001</v>
      </c>
      <c r="E15" s="10">
        <v>11876.215459999999</v>
      </c>
      <c r="F15" s="10">
        <v>11967</v>
      </c>
      <c r="G15" s="10">
        <v>12165.89</v>
      </c>
      <c r="H15" s="10">
        <v>12288.153</v>
      </c>
      <c r="I15" s="10">
        <v>5283.2139999999999</v>
      </c>
    </row>
    <row r="16" spans="1:9" ht="10" customHeight="1" x14ac:dyDescent="0.15">
      <c r="A16" s="2" t="s">
        <v>13</v>
      </c>
      <c r="B16" s="10">
        <v>77685.875</v>
      </c>
      <c r="C16" s="10">
        <v>71976.437000000005</v>
      </c>
      <c r="D16" s="10">
        <v>80548.555999999997</v>
      </c>
      <c r="E16" s="10">
        <v>63597.490879999998</v>
      </c>
      <c r="F16" s="10">
        <v>62335</v>
      </c>
      <c r="G16" s="10">
        <v>64558.04</v>
      </c>
      <c r="H16" s="10">
        <v>64174.538999999997</v>
      </c>
      <c r="I16" s="10">
        <v>64733.337</v>
      </c>
    </row>
    <row r="17" spans="1:9" ht="10" customHeight="1" x14ac:dyDescent="0.15">
      <c r="A17" s="17" t="s">
        <v>14</v>
      </c>
      <c r="B17" s="18">
        <v>2794904.6860000002</v>
      </c>
      <c r="C17" s="18">
        <v>2809194.03</v>
      </c>
      <c r="D17" s="18">
        <v>2798732.3050000002</v>
      </c>
      <c r="E17" s="18">
        <v>2814866.034</v>
      </c>
      <c r="F17" s="18">
        <f>F18</f>
        <v>2795185</v>
      </c>
      <c r="G17" s="18">
        <f>G18</f>
        <v>2801775.6329999999</v>
      </c>
      <c r="H17" s="18">
        <f>H18</f>
        <v>2806387.4180100001</v>
      </c>
      <c r="I17" s="18">
        <f>I18</f>
        <v>2805385.4130799999</v>
      </c>
    </row>
    <row r="18" spans="1:9" ht="10" customHeight="1" x14ac:dyDescent="0.15">
      <c r="A18" s="2" t="s">
        <v>15</v>
      </c>
      <c r="B18" s="10"/>
      <c r="C18" s="10"/>
      <c r="D18" s="10"/>
      <c r="E18" s="10">
        <v>2814866.034</v>
      </c>
      <c r="F18" s="10">
        <f>2799185-4000</f>
        <v>2795185</v>
      </c>
      <c r="G18" s="10">
        <v>2801775.6329999999</v>
      </c>
      <c r="H18" s="10">
        <v>2806387.4180100001</v>
      </c>
      <c r="I18" s="10">
        <v>2805385.4130799999</v>
      </c>
    </row>
    <row r="19" spans="1:9" ht="10" customHeight="1" x14ac:dyDescent="0.15">
      <c r="A19" s="2" t="s">
        <v>16</v>
      </c>
      <c r="B19" s="10">
        <v>2181904.8810000001</v>
      </c>
      <c r="C19" s="10">
        <v>2177894.36</v>
      </c>
      <c r="D19" s="10">
        <v>2150470.946</v>
      </c>
      <c r="E19" s="10"/>
      <c r="F19" s="10"/>
      <c r="G19" s="10"/>
      <c r="H19" s="10"/>
      <c r="I19" s="10"/>
    </row>
    <row r="20" spans="1:9" ht="10" customHeight="1" x14ac:dyDescent="0.15">
      <c r="A20" s="2" t="s">
        <v>17</v>
      </c>
      <c r="B20" s="10">
        <v>612999.80500000005</v>
      </c>
      <c r="C20" s="10">
        <v>631299.67000000004</v>
      </c>
      <c r="D20" s="10">
        <v>648261.35900000005</v>
      </c>
      <c r="E20" s="10"/>
      <c r="F20" s="10"/>
      <c r="G20" s="10"/>
      <c r="H20" s="10"/>
      <c r="I20" s="10"/>
    </row>
    <row r="21" spans="1:9" ht="10" customHeight="1" x14ac:dyDescent="0.15">
      <c r="A21" s="15" t="s">
        <v>18</v>
      </c>
      <c r="B21" s="16">
        <v>292639.79774000001</v>
      </c>
      <c r="C21" s="16">
        <v>269912.33119</v>
      </c>
      <c r="D21" s="16">
        <v>267909.25790999999</v>
      </c>
      <c r="E21" s="16">
        <v>262814.56462999998</v>
      </c>
      <c r="F21" s="16">
        <f>SUM(F22:F27)</f>
        <v>281982</v>
      </c>
      <c r="G21" s="16">
        <f>SUM(G22:G27)</f>
        <v>275078.14</v>
      </c>
      <c r="H21" s="16">
        <f>SUM(H22:H28)</f>
        <v>271280.96299999999</v>
      </c>
      <c r="I21" s="16">
        <f>SUM(I22:I28)</f>
        <v>273881.53832500003</v>
      </c>
    </row>
    <row r="22" spans="1:9" ht="10" customHeight="1" x14ac:dyDescent="0.15">
      <c r="A22" s="21" t="s">
        <v>19</v>
      </c>
      <c r="B22" s="10">
        <v>55134.153829999996</v>
      </c>
      <c r="C22" s="10">
        <v>54576.86681</v>
      </c>
      <c r="D22" s="10">
        <v>54236.724179999997</v>
      </c>
      <c r="E22" s="10">
        <v>55777.044629999997</v>
      </c>
      <c r="F22" s="10">
        <v>54664</v>
      </c>
      <c r="G22" s="10">
        <v>55883.67</v>
      </c>
      <c r="H22" s="10">
        <v>51863</v>
      </c>
      <c r="I22" s="10">
        <v>53270.817999999999</v>
      </c>
    </row>
    <row r="23" spans="1:9" ht="10" customHeight="1" x14ac:dyDescent="0.15">
      <c r="A23" s="2" t="s">
        <v>20</v>
      </c>
      <c r="B23" s="10">
        <v>1498.673</v>
      </c>
      <c r="C23" s="10">
        <v>1907.22685</v>
      </c>
      <c r="D23" s="10">
        <v>2112.8780000000002</v>
      </c>
      <c r="E23" s="10">
        <v>2055.2510000000002</v>
      </c>
      <c r="F23" s="10">
        <v>1310</v>
      </c>
      <c r="G23" s="10">
        <v>514.12</v>
      </c>
      <c r="H23" s="10">
        <v>2120</v>
      </c>
      <c r="I23" s="10">
        <v>1245.5609999999999</v>
      </c>
    </row>
    <row r="24" spans="1:9" ht="10" customHeight="1" x14ac:dyDescent="0.15">
      <c r="A24" s="21" t="s">
        <v>33</v>
      </c>
      <c r="B24" s="10">
        <v>51188.910810000001</v>
      </c>
      <c r="C24" s="10">
        <v>56017.044549999999</v>
      </c>
      <c r="D24" s="10">
        <v>55345.852979999996</v>
      </c>
      <c r="E24" s="10">
        <v>54807.233</v>
      </c>
      <c r="F24" s="10">
        <v>55366</v>
      </c>
      <c r="G24" s="10">
        <v>53529.599999999999</v>
      </c>
      <c r="H24" s="10">
        <v>51838</v>
      </c>
      <c r="I24" s="10">
        <f>52295.431+3384.248+6812.737</f>
        <v>62492.415999999997</v>
      </c>
    </row>
    <row r="25" spans="1:9" ht="10" customHeight="1" x14ac:dyDescent="0.15">
      <c r="A25" s="2" t="s">
        <v>21</v>
      </c>
      <c r="B25" s="10">
        <v>8082.4681</v>
      </c>
      <c r="C25" s="10">
        <v>8844.4929800000009</v>
      </c>
      <c r="D25" s="10">
        <v>8738.8027500000007</v>
      </c>
      <c r="E25" s="10">
        <v>8653.7030000000013</v>
      </c>
      <c r="F25" s="10">
        <v>8742</v>
      </c>
      <c r="G25" s="10">
        <v>8452</v>
      </c>
      <c r="H25" s="10">
        <v>8185</v>
      </c>
      <c r="I25" s="10">
        <f>8257.041</f>
        <v>8257.0409999999993</v>
      </c>
    </row>
    <row r="26" spans="1:9" ht="10" customHeight="1" x14ac:dyDescent="0.15">
      <c r="A26" s="2" t="s">
        <v>22</v>
      </c>
      <c r="B26" s="10">
        <v>76320.645000000004</v>
      </c>
      <c r="C26" s="10">
        <v>64166.7</v>
      </c>
      <c r="D26" s="10">
        <v>70000</v>
      </c>
      <c r="E26" s="10">
        <v>70000</v>
      </c>
      <c r="F26" s="10">
        <v>95600</v>
      </c>
      <c r="G26" s="10">
        <v>94598.75</v>
      </c>
      <c r="H26" s="10">
        <v>94600</v>
      </c>
      <c r="I26" s="10">
        <v>94600</v>
      </c>
    </row>
    <row r="27" spans="1:9" ht="10" customHeight="1" x14ac:dyDescent="0.15">
      <c r="A27" s="2" t="s">
        <v>23</v>
      </c>
      <c r="B27" s="10">
        <v>88376</v>
      </c>
      <c r="C27" s="10">
        <v>84400</v>
      </c>
      <c r="D27" s="10">
        <v>77475</v>
      </c>
      <c r="E27" s="10">
        <v>71521.332999999999</v>
      </c>
      <c r="F27" s="10">
        <v>66300</v>
      </c>
      <c r="G27" s="10">
        <v>62100</v>
      </c>
      <c r="H27" s="10">
        <v>63800</v>
      </c>
      <c r="I27" s="10">
        <v>54700</v>
      </c>
    </row>
    <row r="28" spans="1:9" ht="10" customHeight="1" x14ac:dyDescent="0.15">
      <c r="A28" s="2" t="s">
        <v>31</v>
      </c>
      <c r="B28" s="10"/>
      <c r="C28" s="10"/>
      <c r="D28" s="10"/>
      <c r="E28" s="10"/>
      <c r="F28" s="10"/>
      <c r="G28" s="10"/>
      <c r="H28" s="10">
        <f>-104.796-392.983-627.258</f>
        <v>-1125.037</v>
      </c>
      <c r="I28" s="22">
        <f>-520.87344-16.21475-8.309485-138.9</f>
        <v>-684.29767499999991</v>
      </c>
    </row>
    <row r="29" spans="1:9" ht="10" customHeight="1" x14ac:dyDescent="0.15">
      <c r="A29" s="8" t="s">
        <v>24</v>
      </c>
      <c r="B29" s="12">
        <v>146040.31193999999</v>
      </c>
      <c r="C29" s="12">
        <v>145102.29238999999</v>
      </c>
      <c r="D29" s="12">
        <v>145488.49509999997</v>
      </c>
      <c r="E29" s="12">
        <v>146835.83030500001</v>
      </c>
      <c r="F29" s="12">
        <f>SUM(F30:F32)</f>
        <v>150021.96100000001</v>
      </c>
      <c r="G29" s="12">
        <f>SUM(G30:G32)</f>
        <v>147671.63447800002</v>
      </c>
      <c r="H29" s="12">
        <f>SUM(H30:H32)</f>
        <v>144082</v>
      </c>
      <c r="I29" s="12">
        <f>SUM(I30:I32)</f>
        <v>145365.94500000004</v>
      </c>
    </row>
    <row r="30" spans="1:9" ht="10" customHeight="1" x14ac:dyDescent="0.15">
      <c r="A30" s="2" t="s">
        <v>25</v>
      </c>
      <c r="B30" s="10">
        <v>78173.639939999994</v>
      </c>
      <c r="C30" s="10">
        <v>80503.921389999989</v>
      </c>
      <c r="D30" s="10">
        <v>81967.139099999986</v>
      </c>
      <c r="E30" s="10">
        <v>81880.782305000001</v>
      </c>
      <c r="F30" s="10">
        <v>85439.960999999996</v>
      </c>
      <c r="G30" s="10">
        <v>84201.496478000001</v>
      </c>
      <c r="H30" s="10">
        <v>81680</v>
      </c>
      <c r="I30" s="10">
        <v>82167.195000000007</v>
      </c>
    </row>
    <row r="31" spans="1:9" ht="10" customHeight="1" x14ac:dyDescent="0.15">
      <c r="A31" s="2" t="s">
        <v>26</v>
      </c>
      <c r="B31" s="10">
        <v>59123.216</v>
      </c>
      <c r="C31" s="10">
        <v>57177.953999999998</v>
      </c>
      <c r="D31" s="10">
        <v>55971.233</v>
      </c>
      <c r="E31" s="10">
        <v>57596.358</v>
      </c>
      <c r="F31" s="10">
        <v>57140</v>
      </c>
      <c r="G31" s="10">
        <f>47765.527+8775.131</f>
        <v>56540.658000000003</v>
      </c>
      <c r="H31" s="10">
        <v>55161</v>
      </c>
      <c r="I31" s="10">
        <f>47285.334+8241.985</f>
        <v>55527.319000000003</v>
      </c>
    </row>
    <row r="32" spans="1:9" ht="10" customHeight="1" x14ac:dyDescent="0.15">
      <c r="A32" s="19" t="s">
        <v>27</v>
      </c>
      <c r="B32" s="20">
        <v>8743.4560000000001</v>
      </c>
      <c r="C32" s="20">
        <v>7420.4170000000004</v>
      </c>
      <c r="D32" s="20">
        <v>7550.1229999999996</v>
      </c>
      <c r="E32" s="20">
        <v>7358.69</v>
      </c>
      <c r="F32" s="20">
        <v>7442</v>
      </c>
      <c r="G32" s="20">
        <v>6929.48</v>
      </c>
      <c r="H32" s="20">
        <v>7241</v>
      </c>
      <c r="I32" s="20">
        <v>7671.4309999999996</v>
      </c>
    </row>
    <row r="34" spans="1:9" ht="20" customHeight="1" outlineLevel="1" x14ac:dyDescent="0.15">
      <c r="A34" s="25" t="s">
        <v>0</v>
      </c>
      <c r="B34" s="26"/>
      <c r="C34" s="26"/>
      <c r="D34" s="26"/>
      <c r="E34" s="26"/>
    </row>
    <row r="35" spans="1:9" ht="20" customHeight="1" outlineLevel="1" x14ac:dyDescent="0.15">
      <c r="A35" s="27" t="s">
        <v>30</v>
      </c>
      <c r="B35" s="27"/>
      <c r="C35" s="27"/>
      <c r="D35" s="27"/>
      <c r="E35" s="27"/>
      <c r="F35" s="27"/>
      <c r="G35" s="27"/>
      <c r="H35" s="27"/>
      <c r="I35" s="27"/>
    </row>
    <row r="36" spans="1:9" ht="10" customHeight="1" x14ac:dyDescent="0.15">
      <c r="A36" s="3" t="s">
        <v>1</v>
      </c>
    </row>
  </sheetData>
  <mergeCells count="3">
    <mergeCell ref="A1:D1"/>
    <mergeCell ref="A34:E34"/>
    <mergeCell ref="A35:I35"/>
  </mergeCells>
  <phoneticPr fontId="3" type="noConversion"/>
  <pageMargins left="0.79" right="0.79" top="0.98" bottom="0.98" header="0.5" footer="0.5"/>
  <pageSetup paperSize="9" scale="86"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9_Politik_Tabellenanhang_Bundesausgaben_Tab52_d"/>
    <f:field ref="objsubject" par="" edit="true" text=""/>
    <f:field ref="objcreatedby" par="" text="Bühlmann, Monique, BLW"/>
    <f:field ref="objcreatedat" par="" text="26.12.2018 13:51:50"/>
    <f:field ref="objchangedby" par="" text="Rossi, Alessandro, BLW"/>
    <f:field ref="objmodifiedat" par="" text="13.09.2019 09:04:23"/>
    <f:field ref="doc_FSCFOLIO_1_1001_FieldDocumentNumber" par="" text=""/>
    <f:field ref="doc_FSCFOLIO_1_1001_FieldSubject" par="" edit="true" text=""/>
    <f:field ref="FSCFOLIO_1_1001_FieldCurrentUser" par="" text="BLW Alessandro Rossi"/>
    <f:field ref="CCAPRECONFIG_15_1001_Objektname" par="" edit="true" text="AB19_Politik_Tabellenanhang_Bundesausgaben_Tab52_d"/>
    <f:field ref="CHPRECONFIG_1_1001_Objektname" par="" edit="true" text="AB19_Politik_Tabellenanhang_Bundesausgaben_Tab52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Tab52</vt:lpstr>
    </vt:vector>
  </TitlesOfParts>
  <Company>Panache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 Schläfli</dc:creator>
  <cp:lastModifiedBy>Ein Microsoft Office-Anwender</cp:lastModifiedBy>
  <cp:lastPrinted>2019-10-18T09:17:56Z</cp:lastPrinted>
  <dcterms:created xsi:type="dcterms:W3CDTF">2015-09-07T11:12:01Z</dcterms:created>
  <dcterms:modified xsi:type="dcterms:W3CDTF">2019-10-18T09:18:01Z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3</vt:lpwstr>
  </property>
  <property fmtid="{D5CDD505-2E9C-101B-9397-08002B2CF9AE}" pid="5" name="FSC#EVDCFG@15.1400:ActualVersionCreatedAt">
    <vt:lpwstr>2019-09-13T08:53:01</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AB19_Politik_Tabellenanhang_Bundesausgaben_Tab52_d</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Direktionsbereich Politik, Recht und Ressourcen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*COO.2101.101.4.1381875*</vt:lpwstr>
  </property>
  <property fmtid="{D5CDD505-2E9C-101B-9397-08002B2CF9AE}" pid="78" name="FSC#COOELAK@1.1001:RefBarCode">
    <vt:lpwstr>*COO.2101.101.7.1381872*</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Sachbearbeiter/in</vt:lpwstr>
  </property>
  <property fmtid="{D5CDD505-2E9C-101B-9397-08002B2CF9AE}" pid="94" name="FSC#COOELAK@1.1001:CurrentUserEmail">
    <vt:lpwstr>alessandro.rossi@blw.admin.ch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032.1-00006/00007/00004</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COO.2101.101.4.1381875</vt:lpwstr>
  </property>
  <property fmtid="{D5CDD505-2E9C-101B-9397-08002B2CF9AE}" pid="124" name="FSC#FSCFOLIO@1.1001:docpropproject">
    <vt:lpwstr/>
  </property>
</Properties>
</file>